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140" windowHeight="11895" activeTab="0"/>
  </bookViews>
  <sheets>
    <sheet name="Unfilled" sheetId="1" r:id="rId1"/>
    <sheet name="Filled 2" sheetId="2" r:id="rId2"/>
    <sheet name="Sheet2" sheetId="3" r:id="rId3"/>
    <sheet name="Sheet3" sheetId="4" r:id="rId4"/>
  </sheets>
  <externalReferences>
    <externalReference r:id="rId7"/>
  </externalReferences>
  <definedNames>
    <definedName name="CorpTax_Pct">'[1]Data Assumptions'!$B$3</definedName>
    <definedName name="Debt" localSheetId="0">'Unfilled'!$L$2</definedName>
    <definedName name="Debt">'Filled 2'!$L$2</definedName>
    <definedName name="EEGSA_Debt_Pct">'[1]Data Assumptions'!$B$6</definedName>
    <definedName name="EEGSA_Equity_Pct">'[1]Data Assumptions'!$B$7</definedName>
    <definedName name="Equity" localSheetId="0">'Unfilled'!$L$3</definedName>
    <definedName name="Equity">'Filled 2'!$L$3</definedName>
  </definedNames>
  <calcPr fullCalcOnLoad="1"/>
</workbook>
</file>

<file path=xl/sharedStrings.xml><?xml version="1.0" encoding="utf-8"?>
<sst xmlns="http://schemas.openxmlformats.org/spreadsheetml/2006/main" count="84" uniqueCount="30">
  <si>
    <t>Company</t>
  </si>
  <si>
    <t>Raw Beta</t>
  </si>
  <si>
    <t>Adj Beta</t>
  </si>
  <si>
    <t>Equity Percent</t>
  </si>
  <si>
    <t>Unlevered Beta</t>
  </si>
  <si>
    <t>Relevered Beta</t>
  </si>
  <si>
    <t>[1]</t>
  </si>
  <si>
    <t>[2]</t>
  </si>
  <si>
    <t>[3]</t>
  </si>
  <si>
    <t>[4]</t>
  </si>
  <si>
    <t>[5]</t>
  </si>
  <si>
    <t>Average</t>
  </si>
  <si>
    <t>Company A</t>
  </si>
  <si>
    <t>Forecast 
Risk-Free Rate</t>
  </si>
  <si>
    <t xml:space="preserve"> Market Risk Premium</t>
  </si>
  <si>
    <t xml:space="preserve"> CAPM ROE Estimate</t>
  </si>
  <si>
    <t>Company B</t>
  </si>
  <si>
    <t>Company C</t>
  </si>
  <si>
    <t>Company D</t>
  </si>
  <si>
    <t>Company E</t>
  </si>
  <si>
    <t>Company F</t>
  </si>
  <si>
    <t>Corp Tax Rate</t>
  </si>
  <si>
    <t>NOTES</t>
  </si>
  <si>
    <t xml:space="preserve">[1] Adj Beta = 0.33 + 0.67 x Raw Beta </t>
  </si>
  <si>
    <t>[3] Equals: [3] x { 1 + ( 1 - CorpTax_Pct) x (D%)/(E%) }, where D% = utility debt and E% = utility equity</t>
  </si>
  <si>
    <t xml:space="preserve">Utility </t>
  </si>
  <si>
    <t>Debt</t>
  </si>
  <si>
    <t>Equity</t>
  </si>
  <si>
    <t>Country Risk Premium</t>
  </si>
  <si>
    <t>[2] Equals: [1] / { 1 + ( 1 - CorpTax_Pct) x (1 - [2] )/[2] }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</si>
</sst>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  <numFmt numFmtId="166" formatCode="0.000"/>
    <numFmt numFmtId="167" formatCode="0.000%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sz val="10"/>
      <color indexed="22"/>
      <name val="Arial"/>
      <family val="0"/>
    </font>
    <font>
      <b/>
      <sz val="10"/>
      <color indexed="22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wrapText="1"/>
    </xf>
    <xf numFmtId="166" fontId="0" fillId="0" borderId="0" xfId="0" applyNumberFormat="1" applyAlignment="1">
      <alignment horizont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vertical="center"/>
    </xf>
    <xf numFmtId="9" fontId="0" fillId="0" borderId="0" xfId="21" applyAlignment="1">
      <alignment horizontal="center" vertical="center" wrapText="1"/>
    </xf>
    <xf numFmtId="9" fontId="0" fillId="0" borderId="2" xfId="2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9" fontId="0" fillId="0" borderId="2" xfId="21" applyNumberForma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2" fontId="0" fillId="0" borderId="2" xfId="0" applyNumberFormat="1" applyBorder="1" applyAlignment="1">
      <alignment horizontal="center" vertical="center" wrapText="1"/>
    </xf>
    <xf numFmtId="10" fontId="0" fillId="0" borderId="2" xfId="0" applyNumberFormat="1" applyBorder="1" applyAlignment="1">
      <alignment horizontal="center" vertical="center" wrapText="1"/>
    </xf>
    <xf numFmtId="10" fontId="0" fillId="0" borderId="0" xfId="21" applyNumberFormat="1" applyAlignment="1">
      <alignment horizontal="center" vertical="center" wrapText="1"/>
    </xf>
    <xf numFmtId="9" fontId="0" fillId="0" borderId="0" xfId="21" applyAlignment="1">
      <alignment horizontal="center" vertical="center" wrapText="1"/>
    </xf>
    <xf numFmtId="9" fontId="0" fillId="0" borderId="2" xfId="21" applyNumberFormat="1" applyBorder="1" applyAlignment="1">
      <alignment horizontal="center" vertical="center" wrapText="1"/>
    </xf>
    <xf numFmtId="9" fontId="0" fillId="0" borderId="2" xfId="2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9" fontId="1" fillId="0" borderId="0" xfId="21" applyFont="1" applyAlignment="1">
      <alignment horizontal="center" vertical="center" wrapText="1"/>
    </xf>
    <xf numFmtId="10" fontId="1" fillId="0" borderId="0" xfId="21" applyNumberFormat="1" applyFont="1" applyAlignment="1">
      <alignment horizontal="center" vertical="center" wrapText="1"/>
    </xf>
    <xf numFmtId="10" fontId="6" fillId="2" borderId="3" xfId="0" applyNumberFormat="1" applyFont="1" applyFill="1" applyBorder="1" applyAlignment="1">
      <alignment horizontal="center" vertical="center" wrapText="1"/>
    </xf>
    <xf numFmtId="2" fontId="7" fillId="2" borderId="5" xfId="0" applyNumberFormat="1" applyFont="1" applyFill="1" applyBorder="1" applyAlignment="1">
      <alignment horizontal="center" vertical="center" wrapText="1"/>
    </xf>
    <xf numFmtId="10" fontId="7" fillId="2" borderId="5" xfId="21" applyNumberFormat="1" applyFont="1" applyFill="1" applyBorder="1" applyAlignment="1">
      <alignment horizontal="center" vertical="center" wrapText="1"/>
    </xf>
    <xf numFmtId="10" fontId="6" fillId="2" borderId="4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10" fontId="8" fillId="0" borderId="0" xfId="0" applyNumberFormat="1" applyFont="1" applyAlignment="1">
      <alignment horizontal="center" vertical="center" wrapText="1"/>
    </xf>
    <xf numFmtId="10" fontId="8" fillId="0" borderId="2" xfId="0" applyNumberFormat="1" applyFont="1" applyBorder="1" applyAlignment="1">
      <alignment horizontal="center" vertical="center" wrapText="1"/>
    </xf>
    <xf numFmtId="10" fontId="8" fillId="0" borderId="0" xfId="21" applyNumberFormat="1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lesser\My%20Documents\Guatemala%20Rates\Independent%20ROE%20Valuation\EEGSA%20CAPM%20Calcs%2016-Nov-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Assumptions"/>
      <sheetName val="Country Risk Premium"/>
      <sheetName val="WACC Calculations"/>
      <sheetName val="Beta Values"/>
      <sheetName val="LA Utility CAPM"/>
      <sheetName val="US Utility CAPM"/>
      <sheetName val="SBBI Data"/>
      <sheetName val="LA utilities"/>
    </sheetNames>
    <sheetDataSet>
      <sheetData sheetId="0">
        <row r="3">
          <cell r="B3">
            <v>0.31</v>
          </cell>
        </row>
        <row r="6">
          <cell r="B6">
            <v>0.6</v>
          </cell>
        </row>
        <row r="7">
          <cell r="B7">
            <v>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H21" sqref="H21"/>
    </sheetView>
  </sheetViews>
  <sheetFormatPr defaultColWidth="9.140625" defaultRowHeight="12.75"/>
  <cols>
    <col min="1" max="1" width="5.28125" style="0" customWidth="1"/>
    <col min="2" max="2" width="22.8515625" style="0" customWidth="1"/>
    <col min="3" max="8" width="13.28125" style="1" customWidth="1"/>
    <col min="9" max="9" width="12.8515625" style="1" customWidth="1"/>
  </cols>
  <sheetData>
    <row r="1" spans="1:11" ht="33.75" customHeight="1" thickBot="1">
      <c r="A1" s="5"/>
      <c r="B1" s="6" t="s">
        <v>0</v>
      </c>
      <c r="C1" s="7" t="s">
        <v>1</v>
      </c>
      <c r="D1" s="7" t="s">
        <v>2</v>
      </c>
      <c r="E1" s="7" t="s">
        <v>3</v>
      </c>
      <c r="F1" s="7" t="s">
        <v>21</v>
      </c>
      <c r="G1" s="7" t="s">
        <v>4</v>
      </c>
      <c r="H1" s="7" t="s">
        <v>5</v>
      </c>
      <c r="K1" s="16" t="s">
        <v>25</v>
      </c>
    </row>
    <row r="2" spans="3:12" s="4" customFormat="1" ht="18" customHeight="1">
      <c r="C2" s="9"/>
      <c r="D2" s="9" t="s">
        <v>6</v>
      </c>
      <c r="E2" s="9"/>
      <c r="F2" s="9"/>
      <c r="G2" s="9" t="s">
        <v>7</v>
      </c>
      <c r="H2" s="9" t="s">
        <v>8</v>
      </c>
      <c r="I2" s="9"/>
      <c r="K2" s="4" t="s">
        <v>26</v>
      </c>
      <c r="L2" s="4">
        <v>0.5</v>
      </c>
    </row>
    <row r="3" spans="1:12" s="4" customFormat="1" ht="21" customHeight="1">
      <c r="A3" s="4">
        <v>1</v>
      </c>
      <c r="B3" s="4" t="s">
        <v>12</v>
      </c>
      <c r="C3" s="15">
        <v>0.65</v>
      </c>
      <c r="D3" s="27">
        <v>0.7655000000000001</v>
      </c>
      <c r="E3" s="13">
        <v>0.45</v>
      </c>
      <c r="F3" s="23">
        <v>0.25</v>
      </c>
      <c r="G3" s="26">
        <v>0.3993913043478261</v>
      </c>
      <c r="H3" s="26">
        <v>1.149391304347826</v>
      </c>
      <c r="I3" s="9"/>
      <c r="K3" s="4" t="s">
        <v>27</v>
      </c>
      <c r="L3" s="4">
        <v>0.5</v>
      </c>
    </row>
    <row r="4" spans="1:9" s="4" customFormat="1" ht="21" customHeight="1">
      <c r="A4" s="4">
        <v>2</v>
      </c>
      <c r="B4" s="4" t="s">
        <v>16</v>
      </c>
      <c r="C4" s="15">
        <v>0.55</v>
      </c>
      <c r="D4" s="27">
        <v>0.6985000000000001</v>
      </c>
      <c r="E4" s="13">
        <v>0.5</v>
      </c>
      <c r="F4" s="23">
        <v>0.25</v>
      </c>
      <c r="G4" s="26">
        <v>0.3991428571428572</v>
      </c>
      <c r="H4" s="26">
        <v>1.1491428571428572</v>
      </c>
      <c r="I4" s="9"/>
    </row>
    <row r="5" spans="1:9" s="4" customFormat="1" ht="21" customHeight="1">
      <c r="A5" s="4">
        <v>3</v>
      </c>
      <c r="B5" s="4" t="s">
        <v>17</v>
      </c>
      <c r="C5" s="15">
        <v>0.7</v>
      </c>
      <c r="D5" s="27">
        <v>0.7989999999999999</v>
      </c>
      <c r="E5" s="13">
        <v>0.5</v>
      </c>
      <c r="F5" s="23">
        <v>0.25</v>
      </c>
      <c r="G5" s="26">
        <v>0.4565714285714285</v>
      </c>
      <c r="H5" s="26">
        <v>1.2065714285714284</v>
      </c>
      <c r="I5" s="9"/>
    </row>
    <row r="6" spans="1:9" s="4" customFormat="1" ht="21" customHeight="1">
      <c r="A6" s="4">
        <v>4</v>
      </c>
      <c r="B6" s="4" t="s">
        <v>18</v>
      </c>
      <c r="C6" s="15">
        <v>0.8</v>
      </c>
      <c r="D6" s="27">
        <v>0.8660000000000001</v>
      </c>
      <c r="E6" s="13">
        <v>0.45</v>
      </c>
      <c r="F6" s="23">
        <v>0.25</v>
      </c>
      <c r="G6" s="26">
        <v>0.45182608695652177</v>
      </c>
      <c r="H6" s="26">
        <v>1.2018260869565218</v>
      </c>
      <c r="I6" s="9"/>
    </row>
    <row r="7" spans="1:9" s="4" customFormat="1" ht="21" customHeight="1">
      <c r="A7" s="4">
        <v>5</v>
      </c>
      <c r="B7" s="4" t="s">
        <v>19</v>
      </c>
      <c r="C7" s="15">
        <v>0.65</v>
      </c>
      <c r="D7" s="27">
        <v>0.7655000000000001</v>
      </c>
      <c r="E7" s="13">
        <v>0.55</v>
      </c>
      <c r="F7" s="23">
        <v>0.25</v>
      </c>
      <c r="G7" s="26">
        <v>0.47439436619718317</v>
      </c>
      <c r="H7" s="26">
        <v>1.2243943661971832</v>
      </c>
      <c r="I7" s="9"/>
    </row>
    <row r="8" spans="1:9" s="4" customFormat="1" ht="21" customHeight="1" thickBot="1">
      <c r="A8" s="10">
        <v>6</v>
      </c>
      <c r="B8" s="10" t="s">
        <v>20</v>
      </c>
      <c r="C8" s="20">
        <v>0.65</v>
      </c>
      <c r="D8" s="28">
        <v>0.7655000000000001</v>
      </c>
      <c r="E8" s="24">
        <v>0.59</v>
      </c>
      <c r="F8" s="25">
        <v>0.25</v>
      </c>
      <c r="G8" s="29">
        <v>0.5032256267409471</v>
      </c>
      <c r="H8" s="29">
        <v>1.2532256267409472</v>
      </c>
      <c r="I8" s="9"/>
    </row>
    <row r="9" spans="2:9" s="4" customFormat="1" ht="21" customHeight="1">
      <c r="B9" s="19" t="s">
        <v>11</v>
      </c>
      <c r="C9" s="30">
        <f aca="true" t="shared" si="0" ref="C9:H9">AVERAGE(C3:C8)</f>
        <v>0.6666666666666666</v>
      </c>
      <c r="D9" s="34">
        <f t="shared" si="0"/>
        <v>0.7766666666666667</v>
      </c>
      <c r="E9" s="31">
        <f t="shared" si="0"/>
        <v>0.5066666666666667</v>
      </c>
      <c r="F9" s="31">
        <f t="shared" si="0"/>
        <v>0.25</v>
      </c>
      <c r="G9" s="34">
        <f t="shared" si="0"/>
        <v>0.4474252783261274</v>
      </c>
      <c r="H9" s="34">
        <f t="shared" si="0"/>
        <v>1.1974252783261272</v>
      </c>
      <c r="I9" s="9"/>
    </row>
    <row r="10" spans="3:9" ht="12" customHeight="1">
      <c r="C10" s="3"/>
      <c r="D10" s="3"/>
      <c r="E10" s="3"/>
      <c r="F10" s="2"/>
      <c r="I10" s="3"/>
    </row>
    <row r="11" spans="2:9" ht="13.5" customHeight="1">
      <c r="B11" s="8" t="s">
        <v>22</v>
      </c>
      <c r="C11" s="3"/>
      <c r="D11" s="3"/>
      <c r="E11" s="3"/>
      <c r="F11" s="2"/>
      <c r="I11" s="3"/>
    </row>
    <row r="12" spans="2:9" ht="14.25" customHeight="1">
      <c r="B12" t="s">
        <v>23</v>
      </c>
      <c r="C12" s="3"/>
      <c r="D12" s="3"/>
      <c r="E12" s="3"/>
      <c r="F12" s="2"/>
      <c r="I12" s="3"/>
    </row>
    <row r="13" spans="2:9" ht="14.25" customHeight="1">
      <c r="B13" s="4" t="s">
        <v>29</v>
      </c>
      <c r="C13" s="3"/>
      <c r="D13" s="3"/>
      <c r="E13" s="3"/>
      <c r="F13" s="2"/>
      <c r="I13" s="3"/>
    </row>
    <row r="14" spans="2:9" ht="14.25" customHeight="1">
      <c r="B14" s="4" t="s">
        <v>24</v>
      </c>
      <c r="C14" s="3"/>
      <c r="D14" s="3"/>
      <c r="E14" s="3"/>
      <c r="F14" s="2"/>
      <c r="I14" s="3"/>
    </row>
    <row r="15" spans="3:9" ht="14.25" customHeight="1">
      <c r="C15" s="3"/>
      <c r="D15" s="3"/>
      <c r="E15" s="3"/>
      <c r="F15" s="2"/>
      <c r="I15" s="3"/>
    </row>
    <row r="18" spans="1:9" s="19" customFormat="1" ht="39" thickBot="1">
      <c r="A18" s="6"/>
      <c r="B18" s="6" t="s">
        <v>0</v>
      </c>
      <c r="C18" s="7" t="s">
        <v>5</v>
      </c>
      <c r="D18" s="7" t="s">
        <v>13</v>
      </c>
      <c r="E18" s="7" t="s">
        <v>14</v>
      </c>
      <c r="F18" s="7" t="s">
        <v>28</v>
      </c>
      <c r="G18" s="7" t="s">
        <v>15</v>
      </c>
      <c r="I18" s="18"/>
    </row>
    <row r="19" spans="3:9" s="4" customFormat="1" ht="21" customHeight="1">
      <c r="C19" s="9" t="s">
        <v>6</v>
      </c>
      <c r="D19" s="9" t="s">
        <v>7</v>
      </c>
      <c r="E19" s="9" t="s">
        <v>8</v>
      </c>
      <c r="F19" s="9" t="s">
        <v>9</v>
      </c>
      <c r="G19" s="9" t="s">
        <v>10</v>
      </c>
      <c r="I19" s="9"/>
    </row>
    <row r="20" spans="1:9" s="4" customFormat="1" ht="21" customHeight="1">
      <c r="A20" s="4">
        <v>1</v>
      </c>
      <c r="B20" s="4" t="s">
        <v>12</v>
      </c>
      <c r="C20" s="37">
        <v>1.149391304347826</v>
      </c>
      <c r="D20" s="17">
        <v>0.045</v>
      </c>
      <c r="E20" s="17">
        <v>0.071</v>
      </c>
      <c r="F20" s="17">
        <v>0.035</v>
      </c>
      <c r="G20" s="33">
        <v>0.16160678260869565</v>
      </c>
      <c r="I20" s="9"/>
    </row>
    <row r="21" spans="1:9" s="4" customFormat="1" ht="21" customHeight="1">
      <c r="A21" s="4">
        <v>2</v>
      </c>
      <c r="B21" s="4" t="s">
        <v>16</v>
      </c>
      <c r="C21" s="37">
        <v>1.1491428571428572</v>
      </c>
      <c r="D21" s="17">
        <v>0.045</v>
      </c>
      <c r="E21" s="17">
        <v>0.071</v>
      </c>
      <c r="F21" s="17">
        <v>0.035</v>
      </c>
      <c r="G21" s="33">
        <v>0.16158914285714285</v>
      </c>
      <c r="I21" s="9"/>
    </row>
    <row r="22" spans="1:9" s="4" customFormat="1" ht="21" customHeight="1">
      <c r="A22" s="4">
        <v>3</v>
      </c>
      <c r="B22" s="4" t="s">
        <v>17</v>
      </c>
      <c r="C22" s="37">
        <v>1.2065714285714284</v>
      </c>
      <c r="D22" s="17">
        <v>0.045</v>
      </c>
      <c r="E22" s="17">
        <v>0.071</v>
      </c>
      <c r="F22" s="17">
        <v>0.035</v>
      </c>
      <c r="G22" s="33">
        <v>0.1656665714285714</v>
      </c>
      <c r="I22" s="9"/>
    </row>
    <row r="23" spans="1:9" s="4" customFormat="1" ht="21" customHeight="1">
      <c r="A23" s="4">
        <v>4</v>
      </c>
      <c r="B23" s="4" t="s">
        <v>18</v>
      </c>
      <c r="C23" s="37">
        <v>1.2018260869565218</v>
      </c>
      <c r="D23" s="17">
        <v>0.045</v>
      </c>
      <c r="E23" s="17">
        <v>0.071</v>
      </c>
      <c r="F23" s="17">
        <v>0.035</v>
      </c>
      <c r="G23" s="33">
        <v>0.16532965217391304</v>
      </c>
      <c r="I23" s="9"/>
    </row>
    <row r="24" spans="1:9" s="4" customFormat="1" ht="21" customHeight="1">
      <c r="A24" s="4">
        <v>5</v>
      </c>
      <c r="B24" s="4" t="s">
        <v>19</v>
      </c>
      <c r="C24" s="37">
        <v>1.2243943661971832</v>
      </c>
      <c r="D24" s="17">
        <v>0.045</v>
      </c>
      <c r="E24" s="17">
        <v>0.071</v>
      </c>
      <c r="F24" s="17">
        <v>0.035</v>
      </c>
      <c r="G24" s="33">
        <v>0.166932</v>
      </c>
      <c r="I24" s="9"/>
    </row>
    <row r="25" spans="1:9" s="4" customFormat="1" ht="21" customHeight="1" thickBot="1">
      <c r="A25" s="10">
        <v>6</v>
      </c>
      <c r="B25" s="10" t="s">
        <v>20</v>
      </c>
      <c r="C25" s="39">
        <v>1.2532256267409472</v>
      </c>
      <c r="D25" s="21">
        <v>0.045</v>
      </c>
      <c r="E25" s="21">
        <v>0.071</v>
      </c>
      <c r="F25" s="21">
        <v>0.035</v>
      </c>
      <c r="G25" s="36">
        <v>0.16897901949860725</v>
      </c>
      <c r="H25" s="9"/>
      <c r="I25" s="9"/>
    </row>
    <row r="26" spans="2:9" s="4" customFormat="1" ht="21" customHeight="1">
      <c r="B26" s="4" t="s">
        <v>11</v>
      </c>
      <c r="C26" s="38">
        <f>AVERAGE(C20:C25)</f>
        <v>1.1974252783261272</v>
      </c>
      <c r="D26" s="32">
        <f>AVERAGE(D20:D25)</f>
        <v>0.04499999999999999</v>
      </c>
      <c r="E26" s="32">
        <f>AVERAGE(E20:E25)</f>
        <v>0.071</v>
      </c>
      <c r="F26" s="32">
        <f>AVERAGE(F20:F25)</f>
        <v>0.035</v>
      </c>
      <c r="G26" s="35">
        <f>AVERAGE(G20:G25)</f>
        <v>0.16501719476115503</v>
      </c>
      <c r="H26" s="9"/>
      <c r="I26" s="9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E14" sqref="E14"/>
    </sheetView>
  </sheetViews>
  <sheetFormatPr defaultColWidth="9.140625" defaultRowHeight="12.75"/>
  <cols>
    <col min="1" max="1" width="5.28125" style="0" customWidth="1"/>
    <col min="2" max="2" width="22.8515625" style="0" customWidth="1"/>
    <col min="3" max="8" width="13.28125" style="1" customWidth="1"/>
    <col min="9" max="9" width="12.8515625" style="1" customWidth="1"/>
  </cols>
  <sheetData>
    <row r="1" spans="1:11" ht="33.75" customHeight="1" thickBot="1">
      <c r="A1" s="5"/>
      <c r="B1" s="6" t="s">
        <v>0</v>
      </c>
      <c r="C1" s="7" t="s">
        <v>1</v>
      </c>
      <c r="D1" s="7" t="s">
        <v>2</v>
      </c>
      <c r="E1" s="7" t="s">
        <v>3</v>
      </c>
      <c r="F1" s="7" t="s">
        <v>21</v>
      </c>
      <c r="G1" s="7" t="s">
        <v>4</v>
      </c>
      <c r="H1" s="7" t="s">
        <v>5</v>
      </c>
      <c r="K1" s="16" t="s">
        <v>25</v>
      </c>
    </row>
    <row r="2" spans="3:12" s="4" customFormat="1" ht="18" customHeight="1">
      <c r="C2" s="9"/>
      <c r="D2" s="9" t="s">
        <v>6</v>
      </c>
      <c r="E2" s="9"/>
      <c r="F2" s="9"/>
      <c r="G2" s="9" t="s">
        <v>7</v>
      </c>
      <c r="H2" s="9" t="s">
        <v>8</v>
      </c>
      <c r="I2" s="9"/>
      <c r="K2" s="4" t="s">
        <v>26</v>
      </c>
      <c r="L2" s="4">
        <v>0.5</v>
      </c>
    </row>
    <row r="3" spans="1:12" s="4" customFormat="1" ht="21" customHeight="1">
      <c r="A3" s="4">
        <v>1</v>
      </c>
      <c r="B3" s="4" t="s">
        <v>12</v>
      </c>
      <c r="C3" s="15">
        <v>1.2</v>
      </c>
      <c r="D3" s="40">
        <f aca="true" t="shared" si="0" ref="D3:D8">0.33+0.67*C3</f>
        <v>1.1340000000000001</v>
      </c>
      <c r="E3" s="13">
        <v>0.6</v>
      </c>
      <c r="F3" s="11">
        <v>0.25</v>
      </c>
      <c r="G3" s="42">
        <f aca="true" t="shared" si="1" ref="G3:G8">D3/(1+(1-F3)*(1-E3)/E3)</f>
        <v>0.7560000000000001</v>
      </c>
      <c r="H3" s="42">
        <f aca="true" t="shared" si="2" ref="H3:H8">G3*(1+(1-F3)*(Debt/Equity))</f>
        <v>1.3230000000000002</v>
      </c>
      <c r="I3" s="9"/>
      <c r="K3" s="4" t="s">
        <v>27</v>
      </c>
      <c r="L3" s="4">
        <v>0.5</v>
      </c>
    </row>
    <row r="4" spans="1:9" s="4" customFormat="1" ht="21" customHeight="1">
      <c r="A4" s="4">
        <v>2</v>
      </c>
      <c r="B4" s="4" t="s">
        <v>16</v>
      </c>
      <c r="C4" s="15">
        <v>0.95</v>
      </c>
      <c r="D4" s="40">
        <f t="shared" si="0"/>
        <v>0.9664999999999999</v>
      </c>
      <c r="E4" s="13">
        <v>0.55</v>
      </c>
      <c r="F4" s="11">
        <v>0.25</v>
      </c>
      <c r="G4" s="42">
        <f t="shared" si="1"/>
        <v>0.5989577464788732</v>
      </c>
      <c r="H4" s="42">
        <f t="shared" si="2"/>
        <v>1.0481760563380282</v>
      </c>
      <c r="I4" s="9"/>
    </row>
    <row r="5" spans="1:9" s="4" customFormat="1" ht="21" customHeight="1">
      <c r="A5" s="4">
        <v>3</v>
      </c>
      <c r="B5" s="4" t="s">
        <v>17</v>
      </c>
      <c r="C5" s="15">
        <v>1.1</v>
      </c>
      <c r="D5" s="40">
        <f t="shared" si="0"/>
        <v>1.0670000000000002</v>
      </c>
      <c r="E5" s="13">
        <v>0.5</v>
      </c>
      <c r="F5" s="11">
        <v>0.25</v>
      </c>
      <c r="G5" s="42">
        <f t="shared" si="1"/>
        <v>0.6097142857142858</v>
      </c>
      <c r="H5" s="42">
        <f t="shared" si="2"/>
        <v>1.0670000000000002</v>
      </c>
      <c r="I5" s="9"/>
    </row>
    <row r="6" spans="1:9" s="4" customFormat="1" ht="21" customHeight="1">
      <c r="A6" s="4">
        <v>4</v>
      </c>
      <c r="B6" s="4" t="s">
        <v>18</v>
      </c>
      <c r="C6" s="15">
        <v>1.3</v>
      </c>
      <c r="D6" s="40">
        <f t="shared" si="0"/>
        <v>1.201</v>
      </c>
      <c r="E6" s="13">
        <v>0.55</v>
      </c>
      <c r="F6" s="11">
        <v>0.25</v>
      </c>
      <c r="G6" s="42">
        <f t="shared" si="1"/>
        <v>0.7442816901408451</v>
      </c>
      <c r="H6" s="42">
        <f t="shared" si="2"/>
        <v>1.302492957746479</v>
      </c>
      <c r="I6" s="9"/>
    </row>
    <row r="7" spans="1:9" s="4" customFormat="1" ht="21" customHeight="1">
      <c r="A7" s="4">
        <v>5</v>
      </c>
      <c r="B7" s="4" t="s">
        <v>19</v>
      </c>
      <c r="C7" s="15">
        <v>0.9</v>
      </c>
      <c r="D7" s="40">
        <f t="shared" si="0"/>
        <v>0.933</v>
      </c>
      <c r="E7" s="13">
        <v>0.55</v>
      </c>
      <c r="F7" s="11">
        <v>0.25</v>
      </c>
      <c r="G7" s="42">
        <f t="shared" si="1"/>
        <v>0.5781971830985916</v>
      </c>
      <c r="H7" s="42">
        <f t="shared" si="2"/>
        <v>1.0118450704225352</v>
      </c>
      <c r="I7" s="9"/>
    </row>
    <row r="8" spans="1:9" s="4" customFormat="1" ht="21" customHeight="1" thickBot="1">
      <c r="A8" s="10">
        <v>6</v>
      </c>
      <c r="B8" s="10" t="s">
        <v>20</v>
      </c>
      <c r="C8" s="20">
        <v>0.82</v>
      </c>
      <c r="D8" s="41">
        <f t="shared" si="0"/>
        <v>0.8794</v>
      </c>
      <c r="E8" s="14">
        <v>0.59</v>
      </c>
      <c r="F8" s="12">
        <v>0.25</v>
      </c>
      <c r="G8" s="43">
        <f t="shared" si="1"/>
        <v>0.57810139275766</v>
      </c>
      <c r="H8" s="43">
        <f t="shared" si="2"/>
        <v>1.011677437325905</v>
      </c>
      <c r="I8" s="9"/>
    </row>
    <row r="9" spans="2:9" s="4" customFormat="1" ht="21" customHeight="1">
      <c r="B9" s="4" t="s">
        <v>11</v>
      </c>
      <c r="C9" s="15">
        <f aca="true" t="shared" si="3" ref="C9:H9">AVERAGE(C3:C8)</f>
        <v>1.0450000000000002</v>
      </c>
      <c r="D9" s="40">
        <f t="shared" si="3"/>
        <v>1.0301500000000001</v>
      </c>
      <c r="E9" s="11">
        <f t="shared" si="3"/>
        <v>0.5566666666666666</v>
      </c>
      <c r="F9" s="11">
        <f t="shared" si="3"/>
        <v>0.25</v>
      </c>
      <c r="G9" s="40">
        <f t="shared" si="3"/>
        <v>0.6442087163650426</v>
      </c>
      <c r="H9" s="40">
        <f t="shared" si="3"/>
        <v>1.1273652536388248</v>
      </c>
      <c r="I9" s="9"/>
    </row>
    <row r="10" spans="3:9" ht="12" customHeight="1">
      <c r="C10" s="3"/>
      <c r="D10" s="3"/>
      <c r="E10" s="3"/>
      <c r="F10" s="2"/>
      <c r="I10" s="3"/>
    </row>
    <row r="11" spans="2:9" ht="13.5" customHeight="1">
      <c r="B11" s="8" t="s">
        <v>22</v>
      </c>
      <c r="C11" s="3"/>
      <c r="D11" s="3"/>
      <c r="E11" s="3"/>
      <c r="F11" s="2"/>
      <c r="I11" s="3"/>
    </row>
    <row r="12" spans="2:9" ht="14.25" customHeight="1">
      <c r="B12" t="s">
        <v>23</v>
      </c>
      <c r="C12" s="3"/>
      <c r="D12" s="3"/>
      <c r="E12" s="3"/>
      <c r="F12" s="2"/>
      <c r="I12" s="3"/>
    </row>
    <row r="13" spans="2:9" ht="14.25" customHeight="1">
      <c r="B13" s="4" t="s">
        <v>29</v>
      </c>
      <c r="C13" s="3"/>
      <c r="D13" s="3"/>
      <c r="E13" s="3"/>
      <c r="F13" s="2"/>
      <c r="I13" s="3"/>
    </row>
    <row r="14" spans="2:9" ht="14.25" customHeight="1">
      <c r="B14" s="4" t="s">
        <v>24</v>
      </c>
      <c r="C14" s="3"/>
      <c r="D14" s="3"/>
      <c r="E14" s="3"/>
      <c r="F14" s="2"/>
      <c r="I14" s="3"/>
    </row>
    <row r="15" spans="3:9" ht="14.25" customHeight="1">
      <c r="C15" s="3"/>
      <c r="D15" s="3"/>
      <c r="E15" s="3"/>
      <c r="F15" s="2"/>
      <c r="I15" s="3"/>
    </row>
    <row r="18" spans="1:9" s="19" customFormat="1" ht="39" thickBot="1">
      <c r="A18" s="6"/>
      <c r="B18" s="6" t="s">
        <v>0</v>
      </c>
      <c r="C18" s="7" t="s">
        <v>5</v>
      </c>
      <c r="D18" s="7" t="s">
        <v>13</v>
      </c>
      <c r="E18" s="7" t="s">
        <v>14</v>
      </c>
      <c r="F18" s="7" t="s">
        <v>28</v>
      </c>
      <c r="G18" s="7" t="s">
        <v>15</v>
      </c>
      <c r="I18" s="18"/>
    </row>
    <row r="19" spans="3:9" s="4" customFormat="1" ht="21" customHeight="1">
      <c r="C19" s="9" t="s">
        <v>6</v>
      </c>
      <c r="D19" s="9" t="s">
        <v>7</v>
      </c>
      <c r="E19" s="9" t="s">
        <v>8</v>
      </c>
      <c r="F19" s="9" t="s">
        <v>9</v>
      </c>
      <c r="G19" s="9" t="s">
        <v>10</v>
      </c>
      <c r="I19" s="9"/>
    </row>
    <row r="20" spans="1:9" s="4" customFormat="1" ht="21" customHeight="1">
      <c r="A20" s="4">
        <v>1</v>
      </c>
      <c r="B20" s="4" t="s">
        <v>12</v>
      </c>
      <c r="C20" s="15">
        <f aca="true" t="shared" si="4" ref="C20:C25">H3</f>
        <v>1.3230000000000002</v>
      </c>
      <c r="D20" s="17">
        <v>0.045</v>
      </c>
      <c r="E20" s="17">
        <v>0.071</v>
      </c>
      <c r="F20" s="17">
        <v>0.035</v>
      </c>
      <c r="G20" s="44">
        <f aca="true" t="shared" si="5" ref="G20:G25">C20*E20+D20+F20</f>
        <v>0.173933</v>
      </c>
      <c r="I20" s="9"/>
    </row>
    <row r="21" spans="1:9" s="4" customFormat="1" ht="21" customHeight="1">
      <c r="A21" s="4">
        <v>2</v>
      </c>
      <c r="B21" s="4" t="s">
        <v>16</v>
      </c>
      <c r="C21" s="15">
        <f t="shared" si="4"/>
        <v>1.0481760563380282</v>
      </c>
      <c r="D21" s="17">
        <v>0.045</v>
      </c>
      <c r="E21" s="17">
        <v>0.071</v>
      </c>
      <c r="F21" s="17">
        <v>0.035</v>
      </c>
      <c r="G21" s="44">
        <f t="shared" si="5"/>
        <v>0.15442050000000002</v>
      </c>
      <c r="I21" s="9"/>
    </row>
    <row r="22" spans="1:9" s="4" customFormat="1" ht="21" customHeight="1">
      <c r="A22" s="4">
        <v>3</v>
      </c>
      <c r="B22" s="4" t="s">
        <v>17</v>
      </c>
      <c r="C22" s="15">
        <f t="shared" si="4"/>
        <v>1.0670000000000002</v>
      </c>
      <c r="D22" s="17">
        <v>0.045</v>
      </c>
      <c r="E22" s="17">
        <v>0.071</v>
      </c>
      <c r="F22" s="17">
        <v>0.035</v>
      </c>
      <c r="G22" s="44">
        <f t="shared" si="5"/>
        <v>0.155757</v>
      </c>
      <c r="I22" s="9"/>
    </row>
    <row r="23" spans="1:9" s="4" customFormat="1" ht="21" customHeight="1">
      <c r="A23" s="4">
        <v>4</v>
      </c>
      <c r="B23" s="4" t="s">
        <v>18</v>
      </c>
      <c r="C23" s="15">
        <f t="shared" si="4"/>
        <v>1.302492957746479</v>
      </c>
      <c r="D23" s="17">
        <v>0.045</v>
      </c>
      <c r="E23" s="17">
        <v>0.071</v>
      </c>
      <c r="F23" s="17">
        <v>0.035</v>
      </c>
      <c r="G23" s="44">
        <f t="shared" si="5"/>
        <v>0.17247700000000002</v>
      </c>
      <c r="I23" s="9"/>
    </row>
    <row r="24" spans="1:9" s="4" customFormat="1" ht="21" customHeight="1">
      <c r="A24" s="4">
        <v>5</v>
      </c>
      <c r="B24" s="4" t="s">
        <v>19</v>
      </c>
      <c r="C24" s="15">
        <f t="shared" si="4"/>
        <v>1.0118450704225352</v>
      </c>
      <c r="D24" s="17">
        <v>0.045</v>
      </c>
      <c r="E24" s="17">
        <v>0.071</v>
      </c>
      <c r="F24" s="17">
        <v>0.035</v>
      </c>
      <c r="G24" s="44">
        <f t="shared" si="5"/>
        <v>0.151841</v>
      </c>
      <c r="I24" s="9"/>
    </row>
    <row r="25" spans="1:9" s="4" customFormat="1" ht="21" customHeight="1" thickBot="1">
      <c r="A25" s="10">
        <v>6</v>
      </c>
      <c r="B25" s="10" t="s">
        <v>20</v>
      </c>
      <c r="C25" s="20">
        <f t="shared" si="4"/>
        <v>1.011677437325905</v>
      </c>
      <c r="D25" s="21">
        <v>0.045</v>
      </c>
      <c r="E25" s="21">
        <v>0.071</v>
      </c>
      <c r="F25" s="21">
        <v>0.035</v>
      </c>
      <c r="G25" s="45">
        <f t="shared" si="5"/>
        <v>0.15182909805013925</v>
      </c>
      <c r="H25" s="9"/>
      <c r="I25" s="9"/>
    </row>
    <row r="26" spans="2:9" s="4" customFormat="1" ht="21" customHeight="1">
      <c r="B26" s="4" t="s">
        <v>11</v>
      </c>
      <c r="C26" s="15">
        <f>AVERAGE(C20:C25)</f>
        <v>1.1273652536388248</v>
      </c>
      <c r="D26" s="22">
        <f>AVERAGE(D20:D25)</f>
        <v>0.04499999999999999</v>
      </c>
      <c r="E26" s="22">
        <f>AVERAGE(E20:E25)</f>
        <v>0.071</v>
      </c>
      <c r="F26" s="22">
        <f>AVERAGE(F20:F25)</f>
        <v>0.035</v>
      </c>
      <c r="G26" s="46">
        <f>AVERAGE(G20:G25)</f>
        <v>0.16004293300835654</v>
      </c>
      <c r="H26" s="9"/>
      <c r="I26" s="9"/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Bates White,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jlesser</dc:creator>
  <cp:keywords/>
  <dc:description/>
  <cp:lastModifiedBy>rossana.passaniti</cp:lastModifiedBy>
  <dcterms:created xsi:type="dcterms:W3CDTF">2008-05-14T17:38:02Z</dcterms:created>
  <dcterms:modified xsi:type="dcterms:W3CDTF">2008-06-23T15:01:44Z</dcterms:modified>
  <cp:category/>
  <cp:version/>
  <cp:contentType/>
  <cp:contentStatus/>
</cp:coreProperties>
</file>